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Lukas/Documents/ETH/BSC 6. Semester/iGEM/AAA_Praktikum/InterLab/FACS/"/>
    </mc:Choice>
  </mc:AlternateContent>
  <bookViews>
    <workbookView xWindow="0" yWindow="460" windowWidth="25600" windowHeight="139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H10" i="1" l="1"/>
  <c r="G10" i="1"/>
  <c r="F10" i="1"/>
  <c r="E10" i="1"/>
  <c r="D10" i="1"/>
  <c r="C10" i="1"/>
  <c r="B10" i="1"/>
  <c r="B1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<sst xmlns="http://schemas.openxmlformats.org/spreadsheetml/2006/main" count="36" uniqueCount="23">
  <si>
    <t xml:space="preserve">SpheroTech RCP-30-5A Rainbow Calibration Particles </t>
  </si>
  <si>
    <t>Peaks (highest to lowest), fill in as many as visible:</t>
  </si>
  <si>
    <t>Peak #:</t>
  </si>
  <si>
    <t>MEFL:</t>
  </si>
  <si>
    <t>Conversion:</t>
  </si>
  <si>
    <t>Mean conversion:</t>
  </si>
  <si>
    <t>n/a</t>
  </si>
  <si>
    <t>Number of Events:</t>
  </si>
  <si>
    <t>iGEM 2016 Flow Cytometry Calibration Workbook</t>
  </si>
  <si>
    <t>Instructions: fill in at least all of the green fields; results will be automatically calculated in the blue fields</t>
  </si>
  <si>
    <t>Experimental Samples:</t>
  </si>
  <si>
    <t># Events</t>
  </si>
  <si>
    <t>Geometric Mean</t>
  </si>
  <si>
    <t>Geo. Mean MEFL</t>
  </si>
  <si>
    <t>Replicate 1</t>
  </si>
  <si>
    <t>Negative Control</t>
  </si>
  <si>
    <t>Positive Control</t>
  </si>
  <si>
    <t>Device 1</t>
  </si>
  <si>
    <t>Device 2</t>
  </si>
  <si>
    <t>Device 3</t>
  </si>
  <si>
    <t>Replicate 2</t>
  </si>
  <si>
    <t>Replicate 3</t>
  </si>
  <si>
    <t>Observed Peak: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</si>
</sst>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5" x14ac:knownFonts="1">
    <font>
      <sz val="12"/>
      <color indexed="8"/>
      <name val="Calibri"/>
      <family val="2"/>
    </font>
    <font>
      <i/>
      <sz val="12"/>
      <color indexed="8"/>
      <name val="Calibri"/>
    </font>
    <font>
      <b/>
      <sz val="14"/>
      <color indexed="8"/>
      <name val="Calibri"/>
    </font>
    <font>
      <b/>
      <sz val="18"/>
      <color indexed="8"/>
      <name val="Calibri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2" fillId="0" borderId="0" xfId="0" applyFont="1"/>
    <xf numFmtId="0" fontId="3" fillId="0" borderId="0" xfId="0" applyFont="1"/>
    <xf numFmtId="2" fontId="0" fillId="3" borderId="0" xfId="0" applyNumberForma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/>
    <xf numFmtId="0" fontId="0" fillId="2" borderId="0" xfId="0" applyFill="1" applyBorder="1"/>
    <xf numFmtId="0" fontId="0" fillId="0" borderId="4" xfId="0" applyBorder="1" applyAlignment="1">
      <alignment horizontal="center"/>
    </xf>
    <xf numFmtId="0" fontId="0" fillId="2" borderId="5" xfId="0" applyFill="1" applyBorder="1"/>
    <xf numFmtId="0" fontId="2" fillId="0" borderId="6" xfId="0" applyFont="1" applyBorder="1"/>
    <xf numFmtId="0" fontId="0" fillId="0" borderId="3" xfId="0" applyBorder="1"/>
    <xf numFmtId="0" fontId="0" fillId="0" borderId="2" xfId="0" applyBorder="1"/>
    <xf numFmtId="172" fontId="0" fillId="3" borderId="7" xfId="0" applyNumberFormat="1" applyFill="1" applyBorder="1"/>
    <xf numFmtId="172" fontId="0" fillId="3" borderId="8" xfId="0" applyNumberFormat="1" applyFill="1" applyBorder="1"/>
    <xf numFmtId="172" fontId="0" fillId="3" borderId="9" xfId="0" applyNumberFormat="1" applyFill="1" applyBorder="1"/>
    <xf numFmtId="0" fontId="0" fillId="0" borderId="1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Fill="1" applyBorder="1"/>
    <xf numFmtId="0" fontId="0" fillId="0" borderId="0" xfId="0" applyBorder="1"/>
    <xf numFmtId="0" fontId="0" fillId="0" borderId="5" xfId="0" applyBorder="1"/>
    <xf numFmtId="2" fontId="0" fillId="3" borderId="8" xfId="0" applyNumberFormat="1" applyFill="1" applyBorder="1"/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B22" sqref="B22"/>
    </sheetView>
  </sheetViews>
  <sheetFormatPr baseColWidth="10" defaultRowHeight="16" x14ac:dyDescent="0.2"/>
  <cols>
    <col min="1" max="1" width="16.1640625" customWidth="1"/>
  </cols>
  <sheetData>
    <row r="1" spans="1:16" ht="24" x14ac:dyDescent="0.3">
      <c r="A1" s="5" t="s">
        <v>8</v>
      </c>
    </row>
    <row r="2" spans="1:16" x14ac:dyDescent="0.2">
      <c r="A2" s="1" t="s">
        <v>9</v>
      </c>
    </row>
    <row r="4" spans="1:16" ht="19" x14ac:dyDescent="0.25">
      <c r="A4" s="4" t="s">
        <v>0</v>
      </c>
    </row>
    <row r="5" spans="1:16" x14ac:dyDescent="0.2">
      <c r="A5" s="2" t="s">
        <v>7</v>
      </c>
      <c r="B5" s="3">
        <v>30465</v>
      </c>
    </row>
    <row r="6" spans="1:16" x14ac:dyDescent="0.2">
      <c r="A6" s="1" t="s">
        <v>1</v>
      </c>
    </row>
    <row r="7" spans="1:16" x14ac:dyDescent="0.2">
      <c r="A7" s="20" t="s">
        <v>2</v>
      </c>
      <c r="B7" s="21">
        <v>8</v>
      </c>
      <c r="C7" s="21">
        <v>7</v>
      </c>
      <c r="D7" s="21">
        <v>6</v>
      </c>
      <c r="E7" s="21">
        <v>5</v>
      </c>
      <c r="F7" s="21">
        <v>4</v>
      </c>
      <c r="G7" s="21">
        <v>3</v>
      </c>
      <c r="H7" s="21">
        <v>2</v>
      </c>
      <c r="I7" s="22">
        <v>1</v>
      </c>
    </row>
    <row r="8" spans="1:16" x14ac:dyDescent="0.2">
      <c r="A8" s="23" t="s">
        <v>22</v>
      </c>
      <c r="B8" s="10">
        <v>46086</v>
      </c>
      <c r="C8" s="10">
        <v>22054</v>
      </c>
      <c r="D8" s="10">
        <v>7722</v>
      </c>
      <c r="E8" s="10">
        <v>2767</v>
      </c>
      <c r="F8" s="10">
        <v>1083</v>
      </c>
      <c r="G8" s="10">
        <v>365</v>
      </c>
      <c r="H8" s="10">
        <v>140</v>
      </c>
      <c r="I8" s="25"/>
    </row>
    <row r="9" spans="1:16" x14ac:dyDescent="0.2">
      <c r="A9" s="14" t="s">
        <v>3</v>
      </c>
      <c r="B9" s="24">
        <v>290983</v>
      </c>
      <c r="C9" s="24">
        <v>126907</v>
      </c>
      <c r="D9" s="24">
        <v>35674</v>
      </c>
      <c r="E9" s="24">
        <v>17493</v>
      </c>
      <c r="F9" s="24">
        <v>6028</v>
      </c>
      <c r="G9" s="24">
        <v>2192</v>
      </c>
      <c r="H9" s="24">
        <v>692</v>
      </c>
      <c r="I9" s="25" t="s">
        <v>6</v>
      </c>
    </row>
    <row r="10" spans="1:16" x14ac:dyDescent="0.2">
      <c r="A10" s="20" t="s">
        <v>4</v>
      </c>
      <c r="B10" s="26">
        <f>B9/B8</f>
        <v>6.3139131189515254</v>
      </c>
      <c r="C10" s="26">
        <f t="shared" ref="C10:H10" si="0">C9/C8</f>
        <v>5.7543756234696657</v>
      </c>
      <c r="D10" s="26">
        <f t="shared" si="0"/>
        <v>4.61978761978762</v>
      </c>
      <c r="E10" s="26">
        <f t="shared" si="0"/>
        <v>6.3220093964582578</v>
      </c>
      <c r="F10" s="26">
        <f t="shared" si="0"/>
        <v>5.5660203139427518</v>
      </c>
      <c r="G10" s="26">
        <f t="shared" si="0"/>
        <v>6.0054794520547947</v>
      </c>
      <c r="H10" s="26">
        <f t="shared" si="0"/>
        <v>4.9428571428571431</v>
      </c>
      <c r="I10" s="22" t="s">
        <v>6</v>
      </c>
    </row>
    <row r="11" spans="1:16" x14ac:dyDescent="0.2">
      <c r="A11" t="s">
        <v>5</v>
      </c>
      <c r="B11" s="6">
        <f>AVERAGEIF(B10:H10,"&gt;0")</f>
        <v>5.6463489525031081</v>
      </c>
    </row>
    <row r="13" spans="1:16" ht="19" x14ac:dyDescent="0.25">
      <c r="A13" s="4" t="s">
        <v>10</v>
      </c>
    </row>
    <row r="14" spans="1:16" ht="19" x14ac:dyDescent="0.25">
      <c r="A14" s="13"/>
      <c r="B14" s="27" t="s">
        <v>15</v>
      </c>
      <c r="C14" s="28"/>
      <c r="D14" s="29"/>
      <c r="E14" s="28" t="s">
        <v>16</v>
      </c>
      <c r="F14" s="28"/>
      <c r="G14" s="28"/>
      <c r="H14" s="27" t="s">
        <v>17</v>
      </c>
      <c r="I14" s="28"/>
      <c r="J14" s="29"/>
      <c r="K14" s="28" t="s">
        <v>18</v>
      </c>
      <c r="L14" s="28"/>
      <c r="M14" s="28"/>
      <c r="N14" s="27" t="s">
        <v>19</v>
      </c>
      <c r="O14" s="28"/>
      <c r="P14" s="29"/>
    </row>
    <row r="15" spans="1:16" x14ac:dyDescent="0.2">
      <c r="A15" s="14"/>
      <c r="B15" s="8" t="s">
        <v>14</v>
      </c>
      <c r="C15" s="7" t="s">
        <v>20</v>
      </c>
      <c r="D15" s="11" t="s">
        <v>21</v>
      </c>
      <c r="E15" s="7" t="s">
        <v>14</v>
      </c>
      <c r="F15" s="7" t="s">
        <v>20</v>
      </c>
      <c r="G15" s="7" t="s">
        <v>21</v>
      </c>
      <c r="H15" s="8" t="s">
        <v>14</v>
      </c>
      <c r="I15" s="7" t="s">
        <v>20</v>
      </c>
      <c r="J15" s="11" t="s">
        <v>21</v>
      </c>
      <c r="K15" s="7" t="s">
        <v>14</v>
      </c>
      <c r="L15" s="7" t="s">
        <v>20</v>
      </c>
      <c r="M15" s="7" t="s">
        <v>21</v>
      </c>
      <c r="N15" s="8" t="s">
        <v>14</v>
      </c>
      <c r="O15" s="7" t="s">
        <v>20</v>
      </c>
      <c r="P15" s="11" t="s">
        <v>21</v>
      </c>
    </row>
    <row r="16" spans="1:16" x14ac:dyDescent="0.2">
      <c r="A16" s="19" t="s">
        <v>11</v>
      </c>
      <c r="B16" s="9">
        <v>45359</v>
      </c>
      <c r="C16" s="10">
        <v>43374</v>
      </c>
      <c r="D16" s="12">
        <v>43676</v>
      </c>
      <c r="E16" s="10">
        <v>42659</v>
      </c>
      <c r="F16" s="10">
        <v>41624</v>
      </c>
      <c r="G16" s="10">
        <v>41972</v>
      </c>
      <c r="H16" s="9">
        <v>98738</v>
      </c>
      <c r="I16" s="10">
        <v>98914</v>
      </c>
      <c r="J16" s="12">
        <v>98980</v>
      </c>
      <c r="K16" s="10">
        <v>99626</v>
      </c>
      <c r="L16" s="10">
        <v>99800</v>
      </c>
      <c r="M16" s="10">
        <v>99775</v>
      </c>
      <c r="N16" s="9">
        <v>86834</v>
      </c>
      <c r="O16" s="10">
        <v>86097</v>
      </c>
      <c r="P16" s="12">
        <v>87404</v>
      </c>
    </row>
    <row r="17" spans="1:16" x14ac:dyDescent="0.2">
      <c r="A17" s="14" t="s">
        <v>12</v>
      </c>
      <c r="B17" s="9">
        <v>34</v>
      </c>
      <c r="C17" s="10">
        <v>33</v>
      </c>
      <c r="D17" s="12">
        <v>33</v>
      </c>
      <c r="E17" s="10">
        <v>33</v>
      </c>
      <c r="F17" s="10">
        <v>33</v>
      </c>
      <c r="G17" s="10">
        <v>33</v>
      </c>
      <c r="H17" s="9">
        <v>153</v>
      </c>
      <c r="I17" s="10">
        <v>154</v>
      </c>
      <c r="J17" s="12">
        <v>168</v>
      </c>
      <c r="K17" s="10">
        <v>5611</v>
      </c>
      <c r="L17" s="10">
        <v>5110</v>
      </c>
      <c r="M17" s="10">
        <v>6059</v>
      </c>
      <c r="N17" s="9">
        <v>60</v>
      </c>
      <c r="O17" s="10">
        <v>59</v>
      </c>
      <c r="P17" s="12">
        <v>61</v>
      </c>
    </row>
    <row r="18" spans="1:16" x14ac:dyDescent="0.2">
      <c r="A18" s="15" t="s">
        <v>13</v>
      </c>
      <c r="B18" s="16">
        <f>B17*$B$11</f>
        <v>191.97586438510567</v>
      </c>
      <c r="C18" s="17">
        <f t="shared" ref="C18:P18" si="1">C17*$B$11</f>
        <v>186.32951543260256</v>
      </c>
      <c r="D18" s="18">
        <f t="shared" si="1"/>
        <v>186.32951543260256</v>
      </c>
      <c r="E18" s="17">
        <f t="shared" si="1"/>
        <v>186.32951543260256</v>
      </c>
      <c r="F18" s="17">
        <f t="shared" si="1"/>
        <v>186.32951543260256</v>
      </c>
      <c r="G18" s="17">
        <f t="shared" si="1"/>
        <v>186.32951543260256</v>
      </c>
      <c r="H18" s="16">
        <f t="shared" si="1"/>
        <v>863.89138973297554</v>
      </c>
      <c r="I18" s="17">
        <f t="shared" si="1"/>
        <v>869.53773868547864</v>
      </c>
      <c r="J18" s="18">
        <f t="shared" si="1"/>
        <v>948.58662402052221</v>
      </c>
      <c r="K18" s="17">
        <f t="shared" si="1"/>
        <v>31681.663972494938</v>
      </c>
      <c r="L18" s="17">
        <f t="shared" si="1"/>
        <v>28852.843147290881</v>
      </c>
      <c r="M18" s="17">
        <f t="shared" si="1"/>
        <v>34211.228303216332</v>
      </c>
      <c r="N18" s="16">
        <f t="shared" si="1"/>
        <v>338.7809371501865</v>
      </c>
      <c r="O18" s="17">
        <f t="shared" si="1"/>
        <v>333.1345881976834</v>
      </c>
      <c r="P18" s="18">
        <f t="shared" si="1"/>
        <v>344.42728610268961</v>
      </c>
    </row>
  </sheetData>
  <mergeCells count="5">
    <mergeCell ref="N14:P14"/>
    <mergeCell ref="K14:M14"/>
    <mergeCell ref="H14:J14"/>
    <mergeCell ref="E14:G14"/>
    <mergeCell ref="B14:D14"/>
  </mergeCells>
  <phoneticPr fontId="4" type="noConversion"/>
  <pageMargins left="0.7" right="0.7" top="0.75" bottom="0.75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>BBN Technologies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Beal</dc:creator>
  <cp:lastModifiedBy>Microsoft Office-Anwender</cp:lastModifiedBy>
  <dcterms:created xsi:type="dcterms:W3CDTF">2016-04-19T11:49:09Z</dcterms:created>
  <dcterms:modified xsi:type="dcterms:W3CDTF">2016-10-02T14:55:03Z</dcterms:modified>
</cp:coreProperties>
</file>